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ssfish\Desktop\"/>
    </mc:Choice>
  </mc:AlternateContent>
  <bookViews>
    <workbookView xWindow="0" yWindow="0" windowWidth="21600" windowHeight="969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4" i="1"/>
  <c r="G14" i="1" s="1"/>
  <c r="G11" i="1"/>
  <c r="E11" i="1"/>
  <c r="G10" i="1"/>
  <c r="E10" i="1"/>
  <c r="B10" i="1"/>
  <c r="G9" i="1"/>
  <c r="E9" i="1"/>
  <c r="F9" i="1" s="1"/>
  <c r="B9" i="1"/>
  <c r="G8" i="1"/>
  <c r="E8" i="1"/>
  <c r="B8" i="1"/>
  <c r="G7" i="1"/>
  <c r="E7" i="1"/>
  <c r="F7" i="1" s="1"/>
  <c r="B7" i="1"/>
  <c r="G6" i="1"/>
  <c r="E6" i="1"/>
  <c r="B6" i="1"/>
  <c r="G5" i="1"/>
  <c r="E5" i="1"/>
  <c r="F5" i="1" s="1"/>
  <c r="B5" i="1"/>
  <c r="B14" i="1" s="1"/>
  <c r="B15" i="1" s="1"/>
  <c r="G4" i="1"/>
  <c r="G13" i="1" s="1"/>
  <c r="E4" i="1"/>
  <c r="E13" i="1" s="1"/>
  <c r="B4" i="1"/>
  <c r="D1" i="1"/>
  <c r="G15" i="1" l="1"/>
  <c r="H13" i="1"/>
  <c r="H11" i="1"/>
  <c r="H10" i="1"/>
  <c r="H6" i="1"/>
  <c r="H4" i="1"/>
  <c r="E15" i="1"/>
  <c r="F13" i="1"/>
  <c r="F11" i="1"/>
  <c r="F10" i="1"/>
  <c r="F6" i="1"/>
  <c r="F4" i="1"/>
  <c r="F15" i="1" s="1"/>
  <c r="H5" i="1"/>
  <c r="H7" i="1"/>
  <c r="H9" i="1"/>
  <c r="H15" i="1" l="1"/>
</calcChain>
</file>

<file path=xl/sharedStrings.xml><?xml version="1.0" encoding="utf-8"?>
<sst xmlns="http://schemas.openxmlformats.org/spreadsheetml/2006/main" count="40" uniqueCount="37">
  <si>
    <t>收     入     部     分</t>
    <phoneticPr fontId="4" type="noConversion"/>
  </si>
  <si>
    <t>.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</si>
  <si>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</si>
  <si>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</si>
  <si>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</si>
  <si>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</si>
  <si>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</si>
  <si>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</si>
  <si>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</si>
  <si>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</si>
  <si>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 元
二、應收午餐費
      學  生  人
      教職員   人
      工  友   人
      合  計     人 共     元
三、免收減收午餐費
       （1）全免及減收學生午餐費
             計    人         元
       （2）全免工友午餐費
             計  0 人 0  元
         共計   0  人  0  元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</si>
  <si>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</si>
  <si>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</si>
  <si>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</si>
  <si>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</si>
  <si>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</si>
  <si>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</si>
  <si>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</si>
  <si>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</si>
  <si>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</si>
  <si>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</si>
  <si>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</si>
  <si>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</si>
  <si>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</si>
  <si>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</si>
  <si>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</si>
  <si>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</si>
  <si>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</si>
  <si>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</si>
  <si>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</si>
  <si>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</si>
  <si>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</si>
  <si>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</t>
    <phoneticPr fontId="4" type="noConversion"/>
  </si>
  <si>
    <t>出納 　　　　　　　　　　會計</t>
    <phoneticPr fontId="4" type="noConversion"/>
  </si>
  <si>
    <t xml:space="preserve">執行秘書   </t>
    <phoneticPr fontId="4" type="noConversion"/>
  </si>
  <si>
    <t>校長</t>
  </si>
  <si>
    <t>學校午餐費收支結算表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</si>
</sst>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/>
    </xf>
    <xf numFmtId="176" fontId="5" fillId="0" borderId="0" xfId="1" applyNumberFormat="1" applyFont="1">
      <alignment vertical="center"/>
    </xf>
    <xf numFmtId="0" fontId="5" fillId="0" borderId="6" xfId="0" applyFont="1" applyBorder="1" applyAlignment="1">
      <alignment horizontal="left" indent="4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學年結算"/>
      <sheetName val="收支總帳"/>
      <sheetName val="支出傳票 (10列)"/>
      <sheetName val="收入傳票"/>
      <sheetName val="支出傳票 "/>
      <sheetName val="07分類帳"/>
      <sheetName val="07結算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>
        <row r="1">
          <cell r="A1" t="str">
            <v>嘉義縣立義竹國民中學</v>
          </cell>
        </row>
        <row r="4">
          <cell r="A4" t="str">
            <v>103年7月份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P4">
            <v>472685</v>
          </cell>
        </row>
        <row r="48">
          <cell r="G48">
            <v>6400</v>
          </cell>
          <cell r="H48">
            <v>221063</v>
          </cell>
          <cell r="I48">
            <v>0</v>
          </cell>
          <cell r="J48">
            <v>2360</v>
          </cell>
          <cell r="K48">
            <v>35194</v>
          </cell>
          <cell r="L48">
            <v>2420</v>
          </cell>
          <cell r="M48">
            <v>10000</v>
          </cell>
          <cell r="N48">
            <v>863</v>
          </cell>
        </row>
        <row r="49">
          <cell r="G49">
            <v>6400</v>
          </cell>
          <cell r="H49">
            <v>221063</v>
          </cell>
          <cell r="I49">
            <v>0</v>
          </cell>
          <cell r="J49">
            <v>2360</v>
          </cell>
          <cell r="K49">
            <v>35194</v>
          </cell>
          <cell r="L49">
            <v>2420</v>
          </cell>
          <cell r="M49">
            <v>10000</v>
          </cell>
          <cell r="N49">
            <v>863</v>
          </cell>
          <cell r="P49">
            <v>196365</v>
          </cell>
        </row>
        <row r="52">
          <cell r="F52">
            <v>1980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" sqref="E1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38.375" style="3" customWidth="1"/>
    <col min="4" max="4" width="16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38.375" style="3" customWidth="1"/>
    <col min="260" max="260" width="16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38.375" style="3" customWidth="1"/>
    <col min="516" max="516" width="16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38.375" style="3" customWidth="1"/>
    <col min="772" max="772" width="16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38.375" style="3" customWidth="1"/>
    <col min="1028" max="1028" width="16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38.375" style="3" customWidth="1"/>
    <col min="1284" max="1284" width="16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38.375" style="3" customWidth="1"/>
    <col min="1540" max="1540" width="16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38.375" style="3" customWidth="1"/>
    <col min="1796" max="1796" width="16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38.375" style="3" customWidth="1"/>
    <col min="2052" max="2052" width="16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38.375" style="3" customWidth="1"/>
    <col min="2308" max="2308" width="16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38.375" style="3" customWidth="1"/>
    <col min="2564" max="2564" width="16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38.375" style="3" customWidth="1"/>
    <col min="2820" max="2820" width="16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38.375" style="3" customWidth="1"/>
    <col min="3076" max="3076" width="16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38.375" style="3" customWidth="1"/>
    <col min="3332" max="3332" width="16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38.375" style="3" customWidth="1"/>
    <col min="3588" max="3588" width="16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38.375" style="3" customWidth="1"/>
    <col min="3844" max="3844" width="16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38.375" style="3" customWidth="1"/>
    <col min="4100" max="4100" width="16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38.375" style="3" customWidth="1"/>
    <col min="4356" max="4356" width="16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38.375" style="3" customWidth="1"/>
    <col min="4612" max="4612" width="16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38.375" style="3" customWidth="1"/>
    <col min="4868" max="4868" width="16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38.375" style="3" customWidth="1"/>
    <col min="5124" max="5124" width="16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38.375" style="3" customWidth="1"/>
    <col min="5380" max="5380" width="16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38.375" style="3" customWidth="1"/>
    <col min="5636" max="5636" width="16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38.375" style="3" customWidth="1"/>
    <col min="5892" max="5892" width="16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38.375" style="3" customWidth="1"/>
    <col min="6148" max="6148" width="16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38.375" style="3" customWidth="1"/>
    <col min="6404" max="6404" width="16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38.375" style="3" customWidth="1"/>
    <col min="6660" max="6660" width="16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38.375" style="3" customWidth="1"/>
    <col min="6916" max="6916" width="16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38.375" style="3" customWidth="1"/>
    <col min="7172" max="7172" width="16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38.375" style="3" customWidth="1"/>
    <col min="7428" max="7428" width="16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38.375" style="3" customWidth="1"/>
    <col min="7684" max="7684" width="16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38.375" style="3" customWidth="1"/>
    <col min="7940" max="7940" width="16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38.375" style="3" customWidth="1"/>
    <col min="8196" max="8196" width="16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38.375" style="3" customWidth="1"/>
    <col min="8452" max="8452" width="16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38.375" style="3" customWidth="1"/>
    <col min="8708" max="8708" width="16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38.375" style="3" customWidth="1"/>
    <col min="8964" max="8964" width="16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38.375" style="3" customWidth="1"/>
    <col min="9220" max="9220" width="16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38.375" style="3" customWidth="1"/>
    <col min="9476" max="9476" width="16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38.375" style="3" customWidth="1"/>
    <col min="9732" max="9732" width="16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38.375" style="3" customWidth="1"/>
    <col min="9988" max="9988" width="16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38.375" style="3" customWidth="1"/>
    <col min="10244" max="10244" width="16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38.375" style="3" customWidth="1"/>
    <col min="10500" max="10500" width="16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38.375" style="3" customWidth="1"/>
    <col min="10756" max="10756" width="16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38.375" style="3" customWidth="1"/>
    <col min="11012" max="11012" width="16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38.375" style="3" customWidth="1"/>
    <col min="11268" max="11268" width="16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38.375" style="3" customWidth="1"/>
    <col min="11524" max="11524" width="16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38.375" style="3" customWidth="1"/>
    <col min="11780" max="11780" width="16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38.375" style="3" customWidth="1"/>
    <col min="12036" max="12036" width="16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38.375" style="3" customWidth="1"/>
    <col min="12292" max="12292" width="16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38.375" style="3" customWidth="1"/>
    <col min="12548" max="12548" width="16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38.375" style="3" customWidth="1"/>
    <col min="12804" max="12804" width="16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38.375" style="3" customWidth="1"/>
    <col min="13060" max="13060" width="16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38.375" style="3" customWidth="1"/>
    <col min="13316" max="13316" width="16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38.375" style="3" customWidth="1"/>
    <col min="13572" max="13572" width="16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38.375" style="3" customWidth="1"/>
    <col min="13828" max="13828" width="16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38.375" style="3" customWidth="1"/>
    <col min="14084" max="14084" width="16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38.375" style="3" customWidth="1"/>
    <col min="14340" max="14340" width="16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38.375" style="3" customWidth="1"/>
    <col min="14596" max="14596" width="16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38.375" style="3" customWidth="1"/>
    <col min="14852" max="14852" width="16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38.375" style="3" customWidth="1"/>
    <col min="15108" max="15108" width="16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38.375" style="3" customWidth="1"/>
    <col min="15364" max="15364" width="16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38.375" style="3" customWidth="1"/>
    <col min="15620" max="15620" width="16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38.375" style="3" customWidth="1"/>
    <col min="15876" max="15876" width="16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38.375" style="3" customWidth="1"/>
    <col min="16132" max="16132" width="16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[1]基本資料!A1</f>
        <v>嘉義縣立義竹國民中學</v>
      </c>
      <c r="B1" s="1"/>
      <c r="C1" s="1"/>
      <c r="D1" s="2" t="str">
        <f>[1]基本資料!A4</f>
        <v>103年7月份</v>
      </c>
      <c r="E1" s="2" t="s">
        <v>36</v>
      </c>
      <c r="F1" s="2"/>
      <c r="G1" s="2"/>
      <c r="H1" s="2"/>
    </row>
    <row r="2" spans="1:8" x14ac:dyDescent="0.25">
      <c r="A2" s="4" t="s">
        <v>0</v>
      </c>
      <c r="B2" s="4"/>
      <c r="C2" s="4"/>
      <c r="D2" s="4" t="s">
        <v>1</v>
      </c>
      <c r="E2" s="4"/>
      <c r="F2" s="4"/>
      <c r="G2" s="4" t="s">
        <v>2</v>
      </c>
      <c r="H2" s="4"/>
    </row>
    <row r="3" spans="1:8" x14ac:dyDescent="0.25">
      <c r="A3" s="5" t="s">
        <v>3</v>
      </c>
      <c r="B3" s="6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6" t="s">
        <v>7</v>
      </c>
      <c r="H3" s="5" t="s">
        <v>8</v>
      </c>
    </row>
    <row r="4" spans="1:8" x14ac:dyDescent="0.25">
      <c r="A4" s="5" t="s">
        <v>9</v>
      </c>
      <c r="B4" s="7">
        <f>'[1]07分類帳'!P4</f>
        <v>472685</v>
      </c>
      <c r="C4" s="8" t="s">
        <v>10</v>
      </c>
      <c r="D4" s="5" t="s">
        <v>11</v>
      </c>
      <c r="E4" s="7">
        <f>'[1]07分類帳'!G48</f>
        <v>6400</v>
      </c>
      <c r="F4" s="9">
        <f>E4/(E13-E8)</f>
        <v>2.6325964805475801E-2</v>
      </c>
      <c r="G4" s="7">
        <f>'[1]07分類帳'!G49</f>
        <v>6400</v>
      </c>
      <c r="H4" s="9">
        <f>G4/(G13-G8)</f>
        <v>2.6325964805475801E-2</v>
      </c>
    </row>
    <row r="5" spans="1:8" x14ac:dyDescent="0.25">
      <c r="A5" s="5" t="s">
        <v>12</v>
      </c>
      <c r="B5" s="7">
        <f>'[1]07分類帳'!F52</f>
        <v>1980</v>
      </c>
      <c r="C5" s="10"/>
      <c r="D5" s="5" t="s">
        <v>13</v>
      </c>
      <c r="E5" s="7">
        <f>'[1]07分類帳'!H48</f>
        <v>221063</v>
      </c>
      <c r="F5" s="9">
        <f>E5/(E13-E8)</f>
        <v>0.90932761840514009</v>
      </c>
      <c r="G5" s="7">
        <f>'[1]07分類帳'!H49</f>
        <v>221063</v>
      </c>
      <c r="H5" s="9">
        <f>G5/(G13-G8)</f>
        <v>0.90932761840514009</v>
      </c>
    </row>
    <row r="6" spans="1:8" ht="28.5" x14ac:dyDescent="0.25">
      <c r="A6" s="11" t="s">
        <v>14</v>
      </c>
      <c r="B6" s="7">
        <f>'[1]07分類帳'!G52</f>
        <v>0</v>
      </c>
      <c r="C6" s="10"/>
      <c r="D6" s="5" t="s">
        <v>15</v>
      </c>
      <c r="E6" s="7">
        <f>'[1]07分類帳'!I48</f>
        <v>0</v>
      </c>
      <c r="F6" s="9">
        <f>E6/(E13-E8)</f>
        <v>0</v>
      </c>
      <c r="G6" s="7">
        <f>'[1]07分類帳'!I49</f>
        <v>0</v>
      </c>
      <c r="H6" s="9">
        <f>G6/(G13-G8)</f>
        <v>0</v>
      </c>
    </row>
    <row r="7" spans="1:8" ht="31.5" x14ac:dyDescent="0.25">
      <c r="A7" s="12" t="s">
        <v>16</v>
      </c>
      <c r="B7" s="7">
        <f>'[1]07分類帳'!H50</f>
        <v>0</v>
      </c>
      <c r="C7" s="10"/>
      <c r="D7" s="5" t="s">
        <v>17</v>
      </c>
      <c r="E7" s="7">
        <f>'[1]07分類帳'!J48</f>
        <v>2360</v>
      </c>
      <c r="F7" s="9">
        <f>E7/(E13-E8)</f>
        <v>9.7076995220192024E-3</v>
      </c>
      <c r="G7" s="7">
        <f>'[1]07分類帳'!J49</f>
        <v>2360</v>
      </c>
      <c r="H7" s="9">
        <f>G7/(G13-G8)</f>
        <v>9.7076995220192024E-3</v>
      </c>
    </row>
    <row r="8" spans="1:8" ht="31.5" x14ac:dyDescent="0.25">
      <c r="A8" s="12" t="s">
        <v>18</v>
      </c>
      <c r="B8" s="7">
        <f>'[1]07分類帳'!I50</f>
        <v>0</v>
      </c>
      <c r="C8" s="10"/>
      <c r="D8" s="5" t="s">
        <v>19</v>
      </c>
      <c r="E8" s="7">
        <f>'[1]07分類帳'!K48</f>
        <v>35194</v>
      </c>
      <c r="F8" s="9"/>
      <c r="G8" s="7">
        <f>'[1]07分類帳'!K49</f>
        <v>35194</v>
      </c>
      <c r="H8" s="9"/>
    </row>
    <row r="9" spans="1:8" ht="33" x14ac:dyDescent="0.25">
      <c r="A9" s="13" t="s">
        <v>20</v>
      </c>
      <c r="B9" s="7">
        <f>'[1]07分類帳'!J50</f>
        <v>0</v>
      </c>
      <c r="C9" s="10"/>
      <c r="D9" s="5" t="s">
        <v>21</v>
      </c>
      <c r="E9" s="7">
        <f>'[1]07分類帳'!L48</f>
        <v>2420</v>
      </c>
      <c r="F9" s="9">
        <f>E9/(E13-E8)</f>
        <v>9.9545054420705371E-3</v>
      </c>
      <c r="G9" s="7">
        <f>'[1]07分類帳'!L49</f>
        <v>2420</v>
      </c>
      <c r="H9" s="9">
        <f>G9/(G13-G8)</f>
        <v>9.9545054420705371E-3</v>
      </c>
    </row>
    <row r="10" spans="1:8" x14ac:dyDescent="0.25">
      <c r="A10" s="5" t="s">
        <v>22</v>
      </c>
      <c r="B10" s="7">
        <f>'[1]07分類帳'!K50</f>
        <v>0</v>
      </c>
      <c r="C10" s="10"/>
      <c r="D10" s="5" t="s">
        <v>23</v>
      </c>
      <c r="E10" s="7">
        <f>'[1]07分類帳'!M48</f>
        <v>10000</v>
      </c>
      <c r="F10" s="9">
        <f>E10/(E13-E8)</f>
        <v>4.1134320008555936E-2</v>
      </c>
      <c r="G10" s="7">
        <f>'[1]07分類帳'!M49</f>
        <v>10000</v>
      </c>
      <c r="H10" s="9">
        <f>G10/(G13-G8)</f>
        <v>4.1134320008555936E-2</v>
      </c>
    </row>
    <row r="11" spans="1:8" x14ac:dyDescent="0.25">
      <c r="A11" s="13"/>
      <c r="B11" s="7"/>
      <c r="C11" s="10"/>
      <c r="D11" s="5" t="s">
        <v>24</v>
      </c>
      <c r="E11" s="7">
        <f>'[1]07分類帳'!N48</f>
        <v>863</v>
      </c>
      <c r="F11" s="9">
        <f>E11/(E13-E8)</f>
        <v>3.5498918167383773E-3</v>
      </c>
      <c r="G11" s="7">
        <f>'[1]07分類帳'!N49</f>
        <v>863</v>
      </c>
      <c r="H11" s="9">
        <f>G11/(G13-G8)</f>
        <v>3.5498918167383773E-3</v>
      </c>
    </row>
    <row r="12" spans="1:8" x14ac:dyDescent="0.25">
      <c r="A12" s="5"/>
      <c r="B12" s="7"/>
      <c r="C12" s="14" t="s">
        <v>25</v>
      </c>
      <c r="D12" s="13"/>
      <c r="E12" s="7"/>
      <c r="F12" s="9"/>
      <c r="G12" s="7"/>
      <c r="H12" s="9"/>
    </row>
    <row r="13" spans="1:8" x14ac:dyDescent="0.25">
      <c r="A13" s="5"/>
      <c r="B13" s="7"/>
      <c r="C13" s="14"/>
      <c r="D13" s="5" t="s">
        <v>26</v>
      </c>
      <c r="E13" s="7">
        <f>SUM(E4:E12)</f>
        <v>278300</v>
      </c>
      <c r="F13" s="9">
        <f>(E13-E8)/(E13-E8)</f>
        <v>1</v>
      </c>
      <c r="G13" s="7">
        <f>SUM(G4:G12)</f>
        <v>278300</v>
      </c>
      <c r="H13" s="15">
        <f>(G13-G8)/(G13-G8)</f>
        <v>1</v>
      </c>
    </row>
    <row r="14" spans="1:8" x14ac:dyDescent="0.25">
      <c r="A14" s="5" t="s">
        <v>27</v>
      </c>
      <c r="B14" s="7">
        <f>SUM(B5:B13)</f>
        <v>1980</v>
      </c>
      <c r="C14" s="14"/>
      <c r="D14" s="5" t="s">
        <v>28</v>
      </c>
      <c r="E14" s="7">
        <f>'[1]07分類帳'!P49</f>
        <v>196365</v>
      </c>
      <c r="F14" s="9"/>
      <c r="G14" s="7">
        <f>E14</f>
        <v>196365</v>
      </c>
      <c r="H14" s="16"/>
    </row>
    <row r="15" spans="1:8" x14ac:dyDescent="0.25">
      <c r="A15" s="5" t="s">
        <v>29</v>
      </c>
      <c r="B15" s="7">
        <f>B14+B4</f>
        <v>474665</v>
      </c>
      <c r="C15" s="17"/>
      <c r="D15" s="5" t="s">
        <v>29</v>
      </c>
      <c r="E15" s="7">
        <f>E13+E14</f>
        <v>474665</v>
      </c>
      <c r="F15" s="15">
        <f>SUM(F4:F11)</f>
        <v>0.99999999999999989</v>
      </c>
      <c r="G15" s="7">
        <f>G13+G14</f>
        <v>474665</v>
      </c>
      <c r="H15" s="15">
        <f>SUM(H4:H11)</f>
        <v>0.99999999999999989</v>
      </c>
    </row>
    <row r="16" spans="1:8" x14ac:dyDescent="0.25">
      <c r="A16" s="5" t="s">
        <v>30</v>
      </c>
      <c r="B16" s="18" t="s">
        <v>31</v>
      </c>
      <c r="C16" s="18"/>
      <c r="D16" s="18"/>
      <c r="E16" s="18"/>
      <c r="F16" s="18"/>
      <c r="G16" s="18"/>
      <c r="H16" s="18"/>
    </row>
    <row r="17" spans="1:8" x14ac:dyDescent="0.25">
      <c r="A17" s="19" t="s">
        <v>32</v>
      </c>
      <c r="C17" s="21" t="s">
        <v>33</v>
      </c>
      <c r="E17" s="19" t="s">
        <v>34</v>
      </c>
      <c r="G17" s="22" t="s">
        <v>35</v>
      </c>
      <c r="H17" s="23"/>
    </row>
  </sheetData>
  <mergeCells count="7">
    <mergeCell ref="B16:H16"/>
    <mergeCell ref="A1:C1"/>
    <mergeCell ref="A2:C2"/>
    <mergeCell ref="D2:F2"/>
    <mergeCell ref="G2:H2"/>
    <mergeCell ref="C4:C11"/>
    <mergeCell ref="C12:C1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grassfish</dc:creator>
  <cp:lastModifiedBy>grassfish</cp:lastModifiedBy>
  <dcterms:created xsi:type="dcterms:W3CDTF">2014-08-27T03:58:02Z</dcterms:created>
  <dcterms:modified xsi:type="dcterms:W3CDTF">2014-08-27T03:59:32Z</dcterms:modified>
</cp:coreProperties>
</file>